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955" activeTab="0"/>
  </bookViews>
  <sheets>
    <sheet name="2018 previsione" sheetId="1" r:id="rId1"/>
    <sheet name="2018 consuntiv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<sst xmlns="http://schemas.openxmlformats.org/spreadsheetml/2006/main" count="67" uniqueCount="49">
  <si>
    <t>Anno</t>
  </si>
  <si>
    <t>Accertam.</t>
  </si>
  <si>
    <t>Cap</t>
  </si>
  <si>
    <t>Art</t>
  </si>
  <si>
    <t>Descrizione</t>
  </si>
  <si>
    <t>Accertato</t>
  </si>
  <si>
    <t>Disp. revers.</t>
  </si>
  <si>
    <t>Soggetto</t>
  </si>
  <si>
    <t>Ragione Sociale</t>
  </si>
  <si>
    <t>NUOVA CO.G.I. SPORT SOC. COOP. P.A.</t>
  </si>
  <si>
    <t>CONVENZIONE GESTIONE LOCALIBAR CIRCOLO ARCI - PERIODO OTT./DIC. 2011</t>
  </si>
  <si>
    <t>AFFITTO LOCALI SOC. TEOREMA</t>
  </si>
  <si>
    <t xml:space="preserve">AFFITTO LOCALI PISCINACOMUNALE </t>
  </si>
  <si>
    <t xml:space="preserve">AFFITTO LOCALI BAR CENTRALE </t>
  </si>
  <si>
    <t xml:space="preserve">CONVENZIONE CIRCOLO ARCI </t>
  </si>
  <si>
    <t>Rimborso imposta di registro</t>
  </si>
  <si>
    <t>Soc. Teorema</t>
  </si>
  <si>
    <t>Bar Centrale</t>
  </si>
  <si>
    <t>TOTALE</t>
  </si>
  <si>
    <t>SOC. TEOREMA</t>
  </si>
  <si>
    <t>PREVISIONE</t>
  </si>
  <si>
    <t>CALCOLO IMPORTO PISCINA</t>
  </si>
  <si>
    <t>Imporo annuo</t>
  </si>
  <si>
    <t>proroga</t>
  </si>
  <si>
    <t>SCADENZA CONTRATTO</t>
  </si>
  <si>
    <t>BAR CENTRAL</t>
  </si>
  <si>
    <t>PREVISIONE assestata</t>
  </si>
  <si>
    <t>ACCERTATO</t>
  </si>
  <si>
    <t>INCASSATO</t>
  </si>
  <si>
    <t>CIRCOLO ARCI CASA DEL POPOLO</t>
  </si>
  <si>
    <t>gg</t>
  </si>
  <si>
    <t>A.S.D. CENTRO SUB NUOTO CLUB 2000FAENZA</t>
  </si>
  <si>
    <t>(€ 5000 + IVA 22%)</t>
  </si>
  <si>
    <t>(15.025,08 + iva 22%)</t>
  </si>
  <si>
    <t>Adeguamento ISTAT dal 2018</t>
  </si>
  <si>
    <t>accertato assieme all'affitto</t>
  </si>
  <si>
    <t>AFFITTI ATTIVI 2018</t>
  </si>
  <si>
    <t>RENDICONTO  2018</t>
  </si>
  <si>
    <t>BAR CENTRALE</t>
  </si>
  <si>
    <t>BILANCIO DI PREVISIONE 2018</t>
  </si>
  <si>
    <t>AFFITTI   ATTIVI</t>
  </si>
  <si>
    <t>Ubicazione</t>
  </si>
  <si>
    <t>GESTIONE IMPIANTO SPORTIVO COMUNALE</t>
  </si>
  <si>
    <t>Via Kennedy 8</t>
  </si>
  <si>
    <t>Piazza Gonzaga 3</t>
  </si>
  <si>
    <t xml:space="preserve">CONVENZIONE BAR - CIRCOLO ARCI </t>
  </si>
  <si>
    <t>Piazza del Popolo 4</t>
  </si>
  <si>
    <t>Via Fossa di sotto 2</t>
  </si>
  <si>
    <t>AFFITTO LOCALI PER UFFICI SOC. TEOREMA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</si>
</sst>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8"/>
      <name val="Arial"/>
      <family val="2"/>
    </font>
    <font>
      <b/>
      <sz val="12"/>
      <color indexed="12"/>
      <name val="Arial"/>
      <family val="2"/>
    </font>
    <font>
      <sz val="10"/>
      <color indexed="23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8"/>
      <color indexed="23"/>
      <name val="Arial"/>
      <family val="0"/>
    </font>
    <font>
      <sz val="8"/>
      <color indexed="12"/>
      <name val="Arial"/>
      <family val="0"/>
    </font>
    <font>
      <b/>
      <sz val="8"/>
      <name val="Arial"/>
      <family val="0"/>
    </font>
    <font>
      <b/>
      <sz val="12"/>
      <color indexed="6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15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4" fontId="2" fillId="0" borderId="0" xfId="15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44" fontId="1" fillId="0" borderId="0" xfId="15" applyFont="1" applyAlignment="1">
      <alignment wrapText="1"/>
    </xf>
    <xf numFmtId="0" fontId="0" fillId="0" borderId="0" xfId="0" applyAlignment="1">
      <alignment wrapText="1"/>
    </xf>
    <xf numFmtId="44" fontId="2" fillId="0" borderId="0" xfId="15" applyFont="1" applyAlignment="1">
      <alignment wrapText="1"/>
    </xf>
    <xf numFmtId="44" fontId="0" fillId="0" borderId="0" xfId="15" applyFont="1" applyAlignment="1">
      <alignment/>
    </xf>
    <xf numFmtId="0" fontId="3" fillId="0" borderId="0" xfId="0" applyFont="1" applyAlignment="1">
      <alignment wrapText="1"/>
    </xf>
    <xf numFmtId="44" fontId="2" fillId="2" borderId="0" xfId="15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44" fontId="2" fillId="0" borderId="0" xfId="15" applyFont="1" applyFill="1" applyAlignment="1">
      <alignment/>
    </xf>
    <xf numFmtId="44" fontId="0" fillId="0" borderId="0" xfId="15" applyFill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44" fontId="2" fillId="2" borderId="1" xfId="15" applyFont="1" applyFill="1" applyBorder="1" applyAlignment="1">
      <alignment/>
    </xf>
    <xf numFmtId="0" fontId="0" fillId="3" borderId="2" xfId="0" applyFill="1" applyBorder="1" applyAlignment="1">
      <alignment horizontal="center"/>
    </xf>
    <xf numFmtId="44" fontId="4" fillId="0" borderId="0" xfId="15" applyFont="1" applyAlignment="1">
      <alignment/>
    </xf>
    <xf numFmtId="0" fontId="6" fillId="0" borderId="0" xfId="0" applyFont="1" applyAlignment="1">
      <alignment horizontal="center"/>
    </xf>
    <xf numFmtId="43" fontId="8" fillId="0" borderId="0" xfId="16" applyFont="1" applyAlignment="1">
      <alignment/>
    </xf>
    <xf numFmtId="44" fontId="5" fillId="0" borderId="0" xfId="15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44" fontId="2" fillId="2" borderId="0" xfId="15" applyFont="1" applyFill="1" applyBorder="1" applyAlignment="1">
      <alignment/>
    </xf>
    <xf numFmtId="44" fontId="2" fillId="0" borderId="0" xfId="15" applyFont="1" applyAlignment="1">
      <alignment horizontal="center" wrapText="1"/>
    </xf>
    <xf numFmtId="14" fontId="4" fillId="0" borderId="0" xfId="15" applyNumberFormat="1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3" fontId="11" fillId="0" borderId="0" xfId="16" applyFont="1" applyAlignment="1">
      <alignment/>
    </xf>
    <xf numFmtId="44" fontId="1" fillId="0" borderId="0" xfId="15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4" fontId="13" fillId="0" borderId="0" xfId="15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 wrapText="1"/>
    </xf>
    <xf numFmtId="44" fontId="1" fillId="0" borderId="0" xfId="15" applyFont="1" applyAlignment="1">
      <alignment/>
    </xf>
    <xf numFmtId="44" fontId="0" fillId="0" borderId="0" xfId="15" applyFont="1" applyAlignment="1">
      <alignment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5.7109375" style="1" bestFit="1" customWidth="1"/>
    <col min="2" max="2" width="38.140625" style="10" bestFit="1" customWidth="1"/>
    <col min="3" max="3" width="14.8515625" style="10" bestFit="1" customWidth="1"/>
    <col min="4" max="4" width="11.8515625" style="2" bestFit="1" customWidth="1"/>
    <col min="5" max="5" width="35.28125" style="0" bestFit="1" customWidth="1"/>
    <col min="6" max="6" width="23.28125" style="29" bestFit="1" customWidth="1"/>
  </cols>
  <sheetData>
    <row r="1" spans="1:6" ht="15.75">
      <c r="A1" s="51" t="s">
        <v>39</v>
      </c>
      <c r="B1" s="51"/>
      <c r="C1" s="51"/>
      <c r="D1" s="51"/>
      <c r="E1" s="51"/>
      <c r="F1" s="51"/>
    </row>
    <row r="2" spans="1:6" ht="15.75">
      <c r="A2" s="54" t="s">
        <v>40</v>
      </c>
      <c r="B2" s="54"/>
      <c r="C2" s="54"/>
      <c r="D2" s="54"/>
      <c r="E2" s="54"/>
      <c r="F2" s="54"/>
    </row>
    <row r="4" spans="1:6" s="5" customFormat="1" ht="12.75">
      <c r="A4" s="4" t="s">
        <v>0</v>
      </c>
      <c r="B4" s="7" t="s">
        <v>4</v>
      </c>
      <c r="C4" s="7" t="s">
        <v>41</v>
      </c>
      <c r="D4" s="6" t="s">
        <v>20</v>
      </c>
      <c r="E4" s="5" t="s">
        <v>8</v>
      </c>
      <c r="F4" s="55" t="s">
        <v>24</v>
      </c>
    </row>
    <row r="5" spans="1:6" s="5" customFormat="1" ht="12.75">
      <c r="A5" s="4"/>
      <c r="B5" s="7"/>
      <c r="C5" s="7"/>
      <c r="D5" s="6"/>
      <c r="F5" s="55"/>
    </row>
    <row r="6" spans="1:6" s="5" customFormat="1" ht="22.5">
      <c r="A6" s="1">
        <v>2018</v>
      </c>
      <c r="B6" s="8" t="s">
        <v>42</v>
      </c>
      <c r="C6" s="8" t="s">
        <v>43</v>
      </c>
      <c r="D6" s="50">
        <v>6148.8</v>
      </c>
      <c r="E6" s="8" t="s">
        <v>31</v>
      </c>
      <c r="F6" s="56">
        <v>46387</v>
      </c>
    </row>
    <row r="7" spans="1:6" ht="12.75">
      <c r="A7" s="1">
        <v>2018</v>
      </c>
      <c r="B7" s="8" t="s">
        <v>13</v>
      </c>
      <c r="C7" s="8" t="s">
        <v>44</v>
      </c>
      <c r="D7" s="2">
        <v>10472.61</v>
      </c>
      <c r="E7" s="3" t="s">
        <v>38</v>
      </c>
      <c r="F7" s="56">
        <v>44620</v>
      </c>
    </row>
    <row r="8" spans="1:6" ht="12.75">
      <c r="A8" s="1">
        <v>2018</v>
      </c>
      <c r="B8" s="8" t="s">
        <v>45</v>
      </c>
      <c r="C8" s="8" t="s">
        <v>46</v>
      </c>
      <c r="D8" s="2">
        <v>7800</v>
      </c>
      <c r="E8" s="3" t="s">
        <v>29</v>
      </c>
      <c r="F8" s="56">
        <v>45291</v>
      </c>
    </row>
    <row r="9" spans="1:6" ht="12.75">
      <c r="A9" s="1">
        <v>2018</v>
      </c>
      <c r="B9" s="8" t="s">
        <v>48</v>
      </c>
      <c r="C9" s="8" t="s">
        <v>47</v>
      </c>
      <c r="D9" s="2">
        <v>4583.29</v>
      </c>
      <c r="E9" s="3" t="s">
        <v>19</v>
      </c>
      <c r="F9" s="56">
        <v>43465</v>
      </c>
    </row>
    <row r="11" ht="12.75">
      <c r="D11" s="6">
        <f>SUM(D6:D10)</f>
        <v>29004.7</v>
      </c>
    </row>
    <row r="12" ht="21" customHeight="1">
      <c r="D12" s="6"/>
    </row>
  </sheetData>
  <mergeCells count="2"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workbookViewId="0" topLeftCell="A13">
      <selection activeCell="E34" sqref="E34"/>
    </sheetView>
  </sheetViews>
  <sheetFormatPr defaultColWidth="9.140625" defaultRowHeight="12.75"/>
  <cols>
    <col min="1" max="1" width="5.7109375" style="1" bestFit="1" customWidth="1"/>
    <col min="2" max="2" width="10.140625" style="1" bestFit="1" customWidth="1"/>
    <col min="3" max="3" width="5.00390625" style="1" bestFit="1" customWidth="1"/>
    <col min="4" max="4" width="4.00390625" style="1" bestFit="1" customWidth="1"/>
    <col min="5" max="5" width="30.00390625" style="10" customWidth="1"/>
    <col min="6" max="6" width="13.421875" style="2" bestFit="1" customWidth="1"/>
    <col min="7" max="7" width="12.8515625" style="2" bestFit="1" customWidth="1"/>
    <col min="8" max="8" width="12.421875" style="2" bestFit="1" customWidth="1"/>
    <col min="9" max="9" width="13.421875" style="2" bestFit="1" customWidth="1"/>
    <col min="11" max="11" width="17.00390625" style="0" customWidth="1"/>
    <col min="12" max="12" width="12.421875" style="29" bestFit="1" customWidth="1"/>
  </cols>
  <sheetData>
    <row r="1" spans="1:11" ht="15.75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3" spans="1:11" ht="15.75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5" ht="12.75">
      <c r="H5" s="35">
        <v>43004</v>
      </c>
    </row>
    <row r="6" spans="1:37" ht="25.5">
      <c r="A6" s="4" t="s">
        <v>0</v>
      </c>
      <c r="B6" s="36" t="s">
        <v>1</v>
      </c>
      <c r="C6" s="4" t="s">
        <v>2</v>
      </c>
      <c r="D6" s="4" t="s">
        <v>3</v>
      </c>
      <c r="E6" s="7" t="s">
        <v>4</v>
      </c>
      <c r="F6" s="34" t="s">
        <v>26</v>
      </c>
      <c r="G6" s="34" t="s">
        <v>27</v>
      </c>
      <c r="H6" s="34" t="s">
        <v>28</v>
      </c>
      <c r="I6" s="6" t="s">
        <v>6</v>
      </c>
      <c r="J6" s="5" t="s">
        <v>7</v>
      </c>
      <c r="K6" s="5" t="s">
        <v>8</v>
      </c>
      <c r="L6" s="37" t="s">
        <v>24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12" ht="33.75">
      <c r="A7" s="1">
        <v>2018</v>
      </c>
      <c r="B7" s="24"/>
      <c r="C7" s="26">
        <v>3210</v>
      </c>
      <c r="D7" s="26">
        <v>8</v>
      </c>
      <c r="E7" s="8" t="s">
        <v>12</v>
      </c>
      <c r="F7" s="25">
        <f>I34</f>
        <v>3242.191780821918</v>
      </c>
      <c r="G7" s="25"/>
      <c r="H7" s="25"/>
      <c r="I7" s="28"/>
      <c r="K7" s="48" t="str">
        <f>E34</f>
        <v>A.S.D. CENTRO SUB NUOTO CLUB 2000FAENZA</v>
      </c>
      <c r="L7" s="31">
        <v>46387</v>
      </c>
    </row>
    <row r="8" spans="1:12" ht="12.75">
      <c r="A8" s="1">
        <v>2018</v>
      </c>
      <c r="B8" s="24"/>
      <c r="C8" s="26">
        <v>3210</v>
      </c>
      <c r="D8" s="26">
        <v>8</v>
      </c>
      <c r="E8" s="8" t="s">
        <v>13</v>
      </c>
      <c r="F8" s="2">
        <v>10420.51</v>
      </c>
      <c r="G8" s="2">
        <v>10420.51</v>
      </c>
      <c r="H8" s="2">
        <f>G8-I8</f>
        <v>10420.51</v>
      </c>
      <c r="J8">
        <v>1663</v>
      </c>
      <c r="K8" s="3" t="s">
        <v>25</v>
      </c>
      <c r="L8" s="31">
        <v>44620</v>
      </c>
    </row>
    <row r="9" spans="1:12" ht="22.5">
      <c r="A9" s="1">
        <v>2018</v>
      </c>
      <c r="B9" s="24"/>
      <c r="C9" s="26">
        <v>3210</v>
      </c>
      <c r="D9" s="26">
        <v>8</v>
      </c>
      <c r="E9" s="8" t="s">
        <v>14</v>
      </c>
      <c r="F9" s="2">
        <v>7800</v>
      </c>
      <c r="G9" s="2">
        <v>7800</v>
      </c>
      <c r="H9" s="2">
        <f>650*5</f>
        <v>3250</v>
      </c>
      <c r="J9">
        <v>3117</v>
      </c>
      <c r="K9" s="8" t="s">
        <v>29</v>
      </c>
      <c r="L9" s="31">
        <v>43100</v>
      </c>
    </row>
    <row r="10" spans="1:12" ht="12.75">
      <c r="A10" s="1">
        <v>2018</v>
      </c>
      <c r="B10" s="24"/>
      <c r="C10" s="26">
        <v>3210</v>
      </c>
      <c r="D10" s="26">
        <v>8</v>
      </c>
      <c r="E10" s="8" t="s">
        <v>11</v>
      </c>
      <c r="F10" s="2">
        <v>4555.95</v>
      </c>
      <c r="G10" s="2">
        <v>4601.51</v>
      </c>
      <c r="H10" s="2">
        <f>G10</f>
        <v>4601.51</v>
      </c>
      <c r="J10">
        <v>314</v>
      </c>
      <c r="K10" s="3" t="s">
        <v>19</v>
      </c>
      <c r="L10" s="31">
        <v>43465</v>
      </c>
    </row>
    <row r="12" spans="6:8" ht="12.75">
      <c r="F12" s="6">
        <f>SUM(F7:F11)</f>
        <v>26018.651780821918</v>
      </c>
      <c r="G12" s="6"/>
      <c r="H12" s="6"/>
    </row>
    <row r="13" spans="6:8" ht="12.75">
      <c r="F13" s="6"/>
      <c r="G13" s="6"/>
      <c r="H13" s="6"/>
    </row>
    <row r="14" spans="5:8" ht="12.75">
      <c r="E14" s="13" t="s">
        <v>15</v>
      </c>
      <c r="F14" s="6"/>
      <c r="G14" s="6"/>
      <c r="H14" s="6"/>
    </row>
    <row r="15" spans="3:8" ht="12.75">
      <c r="C15" s="1">
        <v>3210</v>
      </c>
      <c r="D15" s="1">
        <v>8</v>
      </c>
      <c r="E15" s="10" t="s">
        <v>16</v>
      </c>
      <c r="F15" s="12">
        <v>45.42</v>
      </c>
      <c r="G15" s="49" t="s">
        <v>35</v>
      </c>
      <c r="H15" s="12"/>
    </row>
    <row r="16" spans="5:8" ht="12.75">
      <c r="E16" s="10" t="s">
        <v>17</v>
      </c>
      <c r="F16" s="12">
        <v>0</v>
      </c>
      <c r="G16" s="12"/>
      <c r="H16" s="12"/>
    </row>
    <row r="17" spans="6:8" ht="12.75">
      <c r="F17" s="6"/>
      <c r="G17" s="6"/>
      <c r="H17" s="6"/>
    </row>
    <row r="18" spans="6:8" ht="12.75">
      <c r="F18" s="6">
        <f>SUM(F15:F17)</f>
        <v>45.42</v>
      </c>
      <c r="G18" s="6"/>
      <c r="H18" s="6"/>
    </row>
    <row r="19" spans="6:8" ht="12.75">
      <c r="F19" s="6"/>
      <c r="G19" s="6"/>
      <c r="H19" s="6"/>
    </row>
    <row r="20" spans="6:8" ht="12.75">
      <c r="F20" s="6"/>
      <c r="G20" s="6"/>
      <c r="H20" s="6"/>
    </row>
    <row r="21" spans="1:37" ht="13.5" thickBot="1">
      <c r="A21" s="20">
        <v>2017</v>
      </c>
      <c r="B21" s="20" t="s">
        <v>18</v>
      </c>
      <c r="C21" s="20"/>
      <c r="D21" s="20"/>
      <c r="E21" s="21"/>
      <c r="F21" s="23">
        <f>F12+F18</f>
        <v>26064.071780821916</v>
      </c>
      <c r="G21" s="33"/>
      <c r="H21" s="33"/>
      <c r="I21" s="14"/>
      <c r="J21" s="22"/>
      <c r="K21" s="22"/>
      <c r="L21" s="3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3.5" thickTop="1">
      <c r="A22" s="15"/>
      <c r="B22" s="15"/>
      <c r="C22" s="15"/>
      <c r="D22" s="15"/>
      <c r="E22" s="16"/>
      <c r="F22" s="17"/>
      <c r="G22" s="17"/>
      <c r="H22" s="17"/>
      <c r="I22" s="18"/>
      <c r="J22" s="19"/>
      <c r="K22" s="19"/>
      <c r="L22" s="32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ht="12.75">
      <c r="A23" s="15"/>
      <c r="B23" s="15"/>
      <c r="C23" s="15"/>
      <c r="D23" s="15"/>
      <c r="E23" s="16"/>
      <c r="F23" s="17"/>
      <c r="G23" s="17"/>
      <c r="H23" s="17"/>
      <c r="I23" s="18"/>
      <c r="J23" s="19"/>
      <c r="K23" s="19"/>
      <c r="L23" s="32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5" spans="1:37" ht="12.75">
      <c r="A25" s="4" t="s">
        <v>0</v>
      </c>
      <c r="B25" s="4" t="s">
        <v>1</v>
      </c>
      <c r="C25" s="4" t="s">
        <v>2</v>
      </c>
      <c r="D25" s="5" t="s">
        <v>3</v>
      </c>
      <c r="E25" s="11" t="s">
        <v>4</v>
      </c>
      <c r="F25" s="5" t="s">
        <v>5</v>
      </c>
      <c r="G25" s="5"/>
      <c r="H25" s="5"/>
      <c r="I25" s="5" t="s">
        <v>6</v>
      </c>
      <c r="J25" s="5" t="s">
        <v>7</v>
      </c>
      <c r="K25" s="5" t="s">
        <v>8</v>
      </c>
      <c r="L25" s="3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11" ht="33.75">
      <c r="A26" s="1">
        <v>2011</v>
      </c>
      <c r="B26" s="1">
        <v>309</v>
      </c>
      <c r="C26" s="1">
        <v>3210</v>
      </c>
      <c r="D26">
        <v>8</v>
      </c>
      <c r="E26" s="9" t="s">
        <v>10</v>
      </c>
      <c r="F26" s="2">
        <v>1550</v>
      </c>
      <c r="I26" s="2">
        <v>1550</v>
      </c>
      <c r="J26">
        <v>3117</v>
      </c>
      <c r="K26" s="8" t="s">
        <v>29</v>
      </c>
    </row>
    <row r="32" spans="1:12" s="3" customFormat="1" ht="11.25">
      <c r="A32" s="38" t="s">
        <v>21</v>
      </c>
      <c r="B32" s="39"/>
      <c r="C32" s="39"/>
      <c r="D32" s="39"/>
      <c r="E32" s="40"/>
      <c r="F32" s="41" t="s">
        <v>22</v>
      </c>
      <c r="G32" s="41"/>
      <c r="H32" s="41"/>
      <c r="I32" s="42"/>
      <c r="L32" s="43"/>
    </row>
    <row r="33" spans="1:12" s="3" customFormat="1" ht="11.25">
      <c r="A33" s="44" t="s">
        <v>30</v>
      </c>
      <c r="B33" s="44">
        <v>50</v>
      </c>
      <c r="C33" s="45"/>
      <c r="D33" s="44">
        <v>791</v>
      </c>
      <c r="E33" s="8" t="s">
        <v>9</v>
      </c>
      <c r="F33" s="41">
        <v>18330.6</v>
      </c>
      <c r="G33" s="41" t="s">
        <v>33</v>
      </c>
      <c r="H33" s="41"/>
      <c r="I33" s="42">
        <f>F33/365*B33</f>
        <v>2511.041095890411</v>
      </c>
      <c r="J33" s="3" t="s">
        <v>23</v>
      </c>
      <c r="L33" s="43"/>
    </row>
    <row r="34" spans="1:12" s="3" customFormat="1" ht="22.5">
      <c r="A34" s="44" t="s">
        <v>30</v>
      </c>
      <c r="B34" s="44">
        <v>194</v>
      </c>
      <c r="C34" s="44"/>
      <c r="D34" s="44"/>
      <c r="E34" s="8" t="s">
        <v>31</v>
      </c>
      <c r="F34" s="41">
        <v>6100</v>
      </c>
      <c r="G34" s="41" t="s">
        <v>32</v>
      </c>
      <c r="H34" s="41"/>
      <c r="I34" s="42">
        <f>F34/365*B34</f>
        <v>3242.191780821918</v>
      </c>
      <c r="K34" s="47" t="s">
        <v>34</v>
      </c>
      <c r="L34" s="43"/>
    </row>
    <row r="35" spans="1:12" s="3" customFormat="1" ht="11.25">
      <c r="A35" s="44"/>
      <c r="B35" s="44"/>
      <c r="C35" s="44"/>
      <c r="D35" s="44"/>
      <c r="E35" s="8"/>
      <c r="F35" s="41"/>
      <c r="G35" s="41"/>
      <c r="H35" s="41"/>
      <c r="I35" s="46">
        <f>SUM(I33:I34)</f>
        <v>5753.232876712329</v>
      </c>
      <c r="L35" s="43"/>
    </row>
    <row r="36" spans="6:8" ht="12.75">
      <c r="F36" s="27"/>
      <c r="G36" s="27"/>
      <c r="H36" s="27"/>
    </row>
    <row r="37" spans="6:8" ht="12.75">
      <c r="F37" s="27"/>
      <c r="G37" s="27"/>
      <c r="H37" s="27"/>
    </row>
  </sheetData>
  <mergeCells count="2">
    <mergeCell ref="A3:K3"/>
    <mergeCell ref="A1:K1"/>
  </mergeCells>
  <printOptions gridLines="1"/>
  <pageMargins left="0.75" right="0.75" top="1" bottom="1" header="0.5" footer="0.5"/>
  <pageSetup fitToHeight="0" fitToWidth="1" horizontalDpi="600" verticalDpi="600" orientation="landscape" paperSize="9" scale="90" r:id="rId1"/>
  <headerFooter alignWithMargins="0">
    <oddHeader>&amp;L&amp;Z&amp;F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RandiR</dc:creator>
  <cp:keywords/>
  <dc:description/>
  <cp:lastModifiedBy>administrator</cp:lastModifiedBy>
  <cp:lastPrinted>2018-05-28T15:33:53Z</cp:lastPrinted>
  <dcterms:created xsi:type="dcterms:W3CDTF">2015-03-28T07:13:30Z</dcterms:created>
  <dcterms:modified xsi:type="dcterms:W3CDTF">2018-08-30T10:36:37Z</dcterms:modified>
  <cp:category/>
  <cp:version/>
  <cp:contentType/>
  <cp:contentStatus/>
</cp:coreProperties>
</file>